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70\Fracción XXX\2021\3er Trim\"/>
    </mc:Choice>
  </mc:AlternateContent>
  <bookViews>
    <workbookView xWindow="0" yWindow="0" windowWidth="28800" windowHeight="11532" tabRatio="780"/>
  </bookViews>
  <sheets>
    <sheet name="UMAR ETAPA 2 FINAL" sheetId="13" r:id="rId1"/>
    <sheet name="UMAR ETAPA 1 FINAL" sheetId="9" r:id="rId2"/>
  </sheets>
  <definedNames>
    <definedName name="_xlnm.Print_Area" localSheetId="1">'UMAR ETAPA 1 FINAL'!$A$1:$H$38</definedName>
    <definedName name="_xlnm.Print_Area" localSheetId="0">'UMAR ETAPA 2 FINAL'!$A$1:$H$38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9" l="1"/>
  <c r="J21" i="9" l="1"/>
  <c r="J22" i="9"/>
  <c r="J23" i="9"/>
  <c r="J24" i="9"/>
  <c r="J25" i="9"/>
  <c r="J26" i="9"/>
  <c r="J27" i="9"/>
  <c r="J28" i="9"/>
  <c r="J29" i="9"/>
  <c r="J30" i="9"/>
  <c r="J31" i="9"/>
  <c r="J32" i="9"/>
  <c r="J13" i="9"/>
  <c r="J14" i="9"/>
  <c r="J15" i="9"/>
  <c r="J16" i="9"/>
  <c r="J17" i="9"/>
  <c r="J18" i="9"/>
  <c r="J19" i="9"/>
  <c r="J20" i="9"/>
  <c r="H14" i="9" l="1"/>
  <c r="H13" i="9"/>
  <c r="G26" i="9"/>
  <c r="G20" i="9"/>
  <c r="G13" i="9"/>
  <c r="H31" i="13"/>
  <c r="H30" i="13"/>
  <c r="H29" i="13"/>
  <c r="H28" i="13"/>
  <c r="H27" i="13"/>
  <c r="G26" i="13"/>
  <c r="F26" i="13"/>
  <c r="H25" i="13"/>
  <c r="H24" i="13"/>
  <c r="H23" i="13"/>
  <c r="H22" i="13"/>
  <c r="H21" i="13"/>
  <c r="G20" i="13"/>
  <c r="F20" i="13"/>
  <c r="H19" i="13"/>
  <c r="H18" i="13"/>
  <c r="H17" i="13"/>
  <c r="H16" i="13"/>
  <c r="H15" i="13"/>
  <c r="H14" i="13"/>
  <c r="G13" i="13"/>
  <c r="F13" i="13"/>
  <c r="G32" i="13" l="1"/>
  <c r="G32" i="9"/>
  <c r="H13" i="13"/>
  <c r="H26" i="13"/>
  <c r="H20" i="13"/>
  <c r="F32" i="13"/>
  <c r="H32" i="13" l="1"/>
  <c r="F26" i="9"/>
  <c r="E26" i="9"/>
  <c r="F20" i="9"/>
  <c r="E20" i="9"/>
  <c r="E13" i="9"/>
  <c r="F13" i="9"/>
  <c r="H19" i="9"/>
  <c r="H18" i="9"/>
  <c r="H17" i="9"/>
  <c r="H16" i="9"/>
  <c r="H15" i="9"/>
  <c r="H25" i="9"/>
  <c r="H24" i="9"/>
  <c r="H23" i="9"/>
  <c r="H22" i="9"/>
  <c r="H21" i="9"/>
  <c r="H31" i="9"/>
  <c r="H30" i="9"/>
  <c r="H29" i="9"/>
  <c r="H28" i="9"/>
  <c r="H27" i="9"/>
  <c r="F32" i="9" l="1"/>
  <c r="E32" i="9"/>
  <c r="H26" i="9"/>
  <c r="H20" i="9"/>
  <c r="H32" i="9" l="1"/>
</calcChain>
</file>

<file path=xl/sharedStrings.xml><?xml version="1.0" encoding="utf-8"?>
<sst xmlns="http://schemas.openxmlformats.org/spreadsheetml/2006/main" count="116" uniqueCount="69">
  <si>
    <t>Comisión Estatal para la Planeación de la Educación Superior en el Estado de Oaxaca</t>
  </si>
  <si>
    <t xml:space="preserve">Sistema Coordinado de Admisiòn a Primer Ingreso de la Educación Superior </t>
  </si>
  <si>
    <t xml:space="preserve">Reporte de solicitudes de admisión al ciclo escolar 2021 - 2022  </t>
  </si>
  <si>
    <t>Cronograma para el reporte de solicitudes de admisión a las IES para el ciclo escolar 2021-2022</t>
  </si>
  <si>
    <t xml:space="preserve">Primera  </t>
  </si>
  <si>
    <t xml:space="preserve">Segunda  </t>
  </si>
  <si>
    <t>Tercera</t>
  </si>
  <si>
    <t>Institución:</t>
  </si>
  <si>
    <t>*Antes de requisitar el formato, leer el instructivo al reverso</t>
  </si>
  <si>
    <t>COEPES-RSCIES-01/2021</t>
  </si>
  <si>
    <t>N/P</t>
  </si>
  <si>
    <t>CARRERAS</t>
  </si>
  <si>
    <t xml:space="preserve">1.- Lugares ofrecidos </t>
  </si>
  <si>
    <t>2.- solicitudes de admisión</t>
  </si>
  <si>
    <t>3.-Aspirantes admitidos</t>
  </si>
  <si>
    <t>4.- Lugares disponibles</t>
  </si>
  <si>
    <t>Responsable de la información:</t>
  </si>
  <si>
    <t xml:space="preserve">Nombre: </t>
  </si>
  <si>
    <t>Teléfono:</t>
  </si>
  <si>
    <t>E-mail contacto:</t>
  </si>
  <si>
    <t>E-mail institucional(oficial):</t>
  </si>
  <si>
    <t>SELLO Y FIRMA</t>
  </si>
  <si>
    <t>INGENIERÍA FORESTAL</t>
  </si>
  <si>
    <t>LICENCIATURA EN BIOLOGÍA</t>
  </si>
  <si>
    <t>LICENCIATURA EN ENFERMERÍA</t>
  </si>
  <si>
    <t>LICENCIATURA EN INFORMÁTICA</t>
  </si>
  <si>
    <t>LICENCIATURA EN ZOOTECNIA</t>
  </si>
  <si>
    <t>UNIVERSIDAD DEL MAR-CAMPUS PUERTO ESCONDIDO</t>
  </si>
  <si>
    <t>Ing. Ruth Cruz Ríos</t>
  </si>
  <si>
    <t>9585843092 ext. 118 y 129</t>
  </si>
  <si>
    <t>lunaymar70@hotmail.com</t>
  </si>
  <si>
    <t>s_escolares@angel.umar.mx</t>
  </si>
  <si>
    <t>LICENCIATURA EN BIOLOGÍA MARINA</t>
  </si>
  <si>
    <t>INGENIERÍA EN ACUICULTURA</t>
  </si>
  <si>
    <t>LICENCIATURA EN CIENCIAS MARÍTIMAS</t>
  </si>
  <si>
    <t>INGENIERÍA AMBIENTAL</t>
  </si>
  <si>
    <t>LICENCIATURA EN OCEANOLOGÍA</t>
  </si>
  <si>
    <t>INGENIERÍA EN PESCA</t>
  </si>
  <si>
    <t>LICENCIATURA EN RELACIONES INTERNACIONALES</t>
  </si>
  <si>
    <t>LICENCIATURA EN CIENCIAS DE LA COMUNICACIÓN</t>
  </si>
  <si>
    <t>LICENCIATURA EN ECONOMÍA</t>
  </si>
  <si>
    <t>TOTAL</t>
  </si>
  <si>
    <t>UNIVERSIDAD DEL MAR</t>
  </si>
  <si>
    <t>LICENCIATURA ACTUARÍA</t>
  </si>
  <si>
    <t>LICENCIATURA EN ADMINISTRACIÓN TURÍSTICA</t>
  </si>
  <si>
    <t>UNIVERSIDAD DEL MAR-CAMPUS HUATULCO</t>
  </si>
  <si>
    <t>UNIVERSIDAD DEL MAR-CAMPUS PUERTO ÁNGEL</t>
  </si>
  <si>
    <t>CARRERA</t>
  </si>
  <si>
    <t>APLICADOS</t>
  </si>
  <si>
    <t>ACTUARÍA</t>
  </si>
  <si>
    <t>ACUICULTURA</t>
  </si>
  <si>
    <t>ADMINISTRACIÓN TURÍSTICA</t>
  </si>
  <si>
    <t>AMBIENTAL</t>
  </si>
  <si>
    <t>BIOLOGÍA</t>
  </si>
  <si>
    <t>BIOLOGÍA MARINA</t>
  </si>
  <si>
    <t>CIENCIAS DE LA COMUNICACIÓN</t>
  </si>
  <si>
    <t>CIENCIAS MARÍTIMAS</t>
  </si>
  <si>
    <t>ECONOMÍA</t>
  </si>
  <si>
    <t>ENFERMERÍA</t>
  </si>
  <si>
    <t>FORESTAL</t>
  </si>
  <si>
    <t>INFORMÁTICA</t>
  </si>
  <si>
    <t>OCEANOLOGÍA</t>
  </si>
  <si>
    <t>RELACIONES INTERNACIONALES</t>
  </si>
  <si>
    <t>ZOOTECNIA</t>
  </si>
  <si>
    <t>TOTAL DE SUSTENTANTES</t>
  </si>
  <si>
    <t>MAS 1</t>
  </si>
  <si>
    <t>No aplica</t>
  </si>
  <si>
    <t>ok final</t>
  </si>
  <si>
    <t>concluye+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</si>
</sst>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16" fillId="0" borderId="0"/>
  </cellStyleXfs>
  <cellXfs count="101">
    <xf numFmtId="0" fontId="0" fillId="0" borderId="0" xfId="0"/>
    <xf numFmtId="0" fontId="3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13" fillId="0" borderId="24" xfId="1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15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NumberFormat="1" applyFont="1" applyBorder="1" applyAlignment="1" applyProtection="1">
      <alignment horizontal="left"/>
      <protection locked="0"/>
    </xf>
    <xf numFmtId="0" fontId="0" fillId="0" borderId="29" xfId="0" applyNumberFormat="1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4" fillId="6" borderId="9" xfId="0" applyFont="1" applyFill="1" applyBorder="1" applyAlignment="1" applyProtection="1">
      <alignment horizontal="center"/>
      <protection locked="0"/>
    </xf>
    <xf numFmtId="0" fontId="14" fillId="6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ont="1" applyBorder="1" applyAlignment="1" applyProtection="1">
      <alignment horizontal="center"/>
      <protection locked="0"/>
    </xf>
    <xf numFmtId="15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8" xfId="0" applyNumberFormat="1" applyFont="1" applyBorder="1" applyAlignment="1" applyProtection="1">
      <alignment horizontal="left"/>
      <protection locked="0"/>
    </xf>
    <xf numFmtId="0" fontId="0" fillId="0" borderId="29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7" borderId="15" xfId="0" applyFont="1" applyFill="1" applyBorder="1" applyAlignment="1">
      <alignment horizontal="center" vertical="center"/>
    </xf>
    <xf numFmtId="1" fontId="0" fillId="0" borderId="15" xfId="0" applyNumberFormat="1" applyFont="1" applyBorder="1" applyAlignment="1">
      <alignment vertical="center"/>
    </xf>
    <xf numFmtId="1" fontId="0" fillId="0" borderId="1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3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/>
      <protection locked="0"/>
    </xf>
    <xf numFmtId="0" fontId="1" fillId="3" borderId="30" xfId="0" applyNumberFormat="1" applyFont="1" applyFill="1" applyBorder="1" applyAlignment="1" applyProtection="1">
      <alignment horizontal="left"/>
      <protection locked="0"/>
    </xf>
    <xf numFmtId="0" fontId="0" fillId="0" borderId="28" xfId="0" applyFont="1" applyBorder="1" applyAlignment="1" applyProtection="1">
      <alignment horizontal="left"/>
      <protection locked="0"/>
    </xf>
    <xf numFmtId="0" fontId="0" fillId="0" borderId="29" xfId="0" applyFont="1" applyBorder="1" applyAlignment="1" applyProtection="1">
      <alignment horizontal="left"/>
      <protection locked="0"/>
    </xf>
    <xf numFmtId="0" fontId="0" fillId="0" borderId="16" xfId="0" applyNumberFormat="1" applyFont="1" applyBorder="1" applyAlignment="1" applyProtection="1">
      <alignment horizontal="left"/>
      <protection locked="0"/>
    </xf>
    <xf numFmtId="0" fontId="0" fillId="0" borderId="30" xfId="0" applyNumberFormat="1" applyFont="1" applyBorder="1" applyAlignment="1" applyProtection="1">
      <alignment horizontal="left"/>
      <protection locked="0"/>
    </xf>
    <xf numFmtId="0" fontId="0" fillId="0" borderId="28" xfId="0" applyNumberFormat="1" applyFont="1" applyBorder="1" applyAlignment="1" applyProtection="1">
      <alignment horizontal="left"/>
      <protection locked="0"/>
    </xf>
    <xf numFmtId="0" fontId="0" fillId="0" borderId="29" xfId="0" applyNumberFormat="1" applyFont="1" applyBorder="1" applyAlignment="1" applyProtection="1">
      <alignment horizontal="left"/>
      <protection locked="0"/>
    </xf>
    <xf numFmtId="0" fontId="13" fillId="0" borderId="26" xfId="1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4" fillId="6" borderId="10" xfId="0" applyNumberFormat="1" applyFont="1" applyFill="1" applyBorder="1" applyAlignment="1" applyProtection="1">
      <alignment horizontal="left"/>
      <protection locked="0"/>
    </xf>
    <xf numFmtId="0" fontId="14" fillId="6" borderId="1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80874</xdr:colOff>
      <xdr:row>0</xdr:row>
      <xdr:rowOff>188702</xdr:rowOff>
    </xdr:from>
    <xdr:to>
      <xdr:col>7</xdr:col>
      <xdr:colOff>1096275</xdr:colOff>
      <xdr:row>3</xdr:row>
      <xdr:rowOff>8986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4398" r="1605" b="15409"/>
        <a:stretch/>
      </xdr:blipFill>
      <xdr:spPr bwMode="auto">
        <a:xfrm>
          <a:off x="7948524" y="188702"/>
          <a:ext cx="2186976" cy="4775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9525</xdr:colOff>
      <xdr:row>6</xdr:row>
      <xdr:rowOff>180975</xdr:rowOff>
    </xdr:from>
    <xdr:to>
      <xdr:col>4</xdr:col>
      <xdr:colOff>66675</xdr:colOff>
      <xdr:row>8</xdr:row>
      <xdr:rowOff>200025</xdr:rowOff>
    </xdr:to>
    <xdr:sp macro="" textlink="">
      <xdr:nvSpPr>
        <xdr:cNvPr id="3" name="CuadroTexto 2"/>
        <xdr:cNvSpPr txBox="1"/>
      </xdr:nvSpPr>
      <xdr:spPr>
        <a:xfrm>
          <a:off x="3838575" y="1438275"/>
          <a:ext cx="17430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solidFill>
                <a:srgbClr val="C00000"/>
              </a:solidFill>
            </a:rPr>
            <a:t>FINAL</a:t>
          </a:r>
        </a:p>
        <a:p>
          <a:pPr algn="ctr"/>
          <a:endParaRPr lang="es-MX" sz="9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80874</xdr:colOff>
      <xdr:row>0</xdr:row>
      <xdr:rowOff>188702</xdr:rowOff>
    </xdr:from>
    <xdr:to>
      <xdr:col>7</xdr:col>
      <xdr:colOff>1096275</xdr:colOff>
      <xdr:row>3</xdr:row>
      <xdr:rowOff>8986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4398" r="1605" b="15409"/>
        <a:stretch/>
      </xdr:blipFill>
      <xdr:spPr bwMode="auto">
        <a:xfrm>
          <a:off x="7948524" y="188702"/>
          <a:ext cx="2186976" cy="4775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285750</xdr:colOff>
      <xdr:row>6</xdr:row>
      <xdr:rowOff>171450</xdr:rowOff>
    </xdr:from>
    <xdr:to>
      <xdr:col>2</xdr:col>
      <xdr:colOff>2028825</xdr:colOff>
      <xdr:row>8</xdr:row>
      <xdr:rowOff>190500</xdr:rowOff>
    </xdr:to>
    <xdr:sp macro="" textlink="">
      <xdr:nvSpPr>
        <xdr:cNvPr id="3" name="CuadroTexto 2"/>
        <xdr:cNvSpPr txBox="1"/>
      </xdr:nvSpPr>
      <xdr:spPr>
        <a:xfrm>
          <a:off x="1819275" y="1428750"/>
          <a:ext cx="17430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solidFill>
                <a:srgbClr val="C00000"/>
              </a:solidFill>
            </a:rPr>
            <a:t>FINAL</a:t>
          </a:r>
        </a:p>
        <a:p>
          <a:pPr algn="ctr"/>
          <a:endParaRPr lang="es-MX" sz="9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lunaymar70@hot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_escolares@angel.umar.mx" TargetMode="External"/><Relationship Id="rId1" Type="http://schemas.openxmlformats.org/officeDocument/2006/relationships/hyperlink" Target="mailto:lunaymar70@hotmail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40"/>
  <sheetViews>
    <sheetView showGridLines="0" tabSelected="1" view="pageBreakPreview" topLeftCell="A13" zoomScaleNormal="106" zoomScaleSheetLayoutView="100" workbookViewId="0">
      <selection activeCell="F32" sqref="F32"/>
    </sheetView>
  </sheetViews>
  <sheetFormatPr baseColWidth="10" defaultColWidth="2.8984375" defaultRowHeight="14.4" x14ac:dyDescent="0.3"/>
  <cols>
    <col min="1" max="1" width="3" style="2" customWidth="1"/>
    <col min="2" max="2" width="20" style="2" customWidth="1"/>
    <col min="3" max="3" width="34.3984375" style="2" customWidth="1"/>
    <col min="4" max="4" width="25.296875" style="2" customWidth="1"/>
    <col min="5" max="5" width="17.69921875" style="2" customWidth="1"/>
    <col min="6" max="8" width="17.59765625" style="2" customWidth="1"/>
    <col min="9" max="12" width="5.8984375" style="2" customWidth="1"/>
    <col min="13" max="13" width="46.296875" style="2" bestFit="1" customWidth="1"/>
    <col min="14" max="16" width="5.8984375" style="2" customWidth="1"/>
    <col min="17" max="16384" width="2.8984375" style="2"/>
  </cols>
  <sheetData>
    <row r="1" spans="2:11" ht="20.3" customHeight="1" x14ac:dyDescent="0.3">
      <c r="B1" s="57" t="s">
        <v>0</v>
      </c>
      <c r="C1" s="57"/>
      <c r="D1" s="57"/>
      <c r="E1" s="57"/>
      <c r="F1" s="57"/>
      <c r="G1" s="57"/>
      <c r="H1" s="57"/>
      <c r="I1" s="1"/>
    </row>
    <row r="2" spans="2:11" ht="15.55" x14ac:dyDescent="0.3">
      <c r="B2" s="58" t="s">
        <v>1</v>
      </c>
      <c r="C2" s="58"/>
      <c r="D2" s="58"/>
      <c r="E2" s="58"/>
      <c r="F2" s="58"/>
      <c r="G2" s="58"/>
      <c r="H2" s="58"/>
      <c r="I2" s="1"/>
    </row>
    <row r="3" spans="2:11" ht="15.55" x14ac:dyDescent="0.3">
      <c r="B3" s="59" t="s">
        <v>2</v>
      </c>
      <c r="C3" s="59"/>
      <c r="D3" s="59"/>
      <c r="E3" s="59"/>
      <c r="F3" s="59"/>
      <c r="G3" s="59"/>
      <c r="H3" s="59"/>
      <c r="I3" s="1"/>
    </row>
    <row r="4" spans="2:11" ht="15" thickBot="1" x14ac:dyDescent="0.35">
      <c r="C4" s="60"/>
      <c r="D4" s="60"/>
      <c r="E4" s="60"/>
      <c r="F4" s="60"/>
      <c r="G4" s="1"/>
      <c r="H4" s="1"/>
      <c r="I4" s="1"/>
    </row>
    <row r="5" spans="2:11" ht="15.7" customHeight="1" thickBot="1" x14ac:dyDescent="0.35">
      <c r="C5" s="61" t="s">
        <v>3</v>
      </c>
      <c r="D5" s="62"/>
      <c r="E5" s="62"/>
      <c r="F5" s="63"/>
      <c r="G5" s="3"/>
      <c r="H5" s="1"/>
      <c r="I5" s="1"/>
    </row>
    <row r="6" spans="2:11" ht="15" thickBot="1" x14ac:dyDescent="0.35">
      <c r="C6" s="44" t="s">
        <v>4</v>
      </c>
      <c r="D6" s="42" t="s">
        <v>5</v>
      </c>
      <c r="E6" s="64" t="s">
        <v>6</v>
      </c>
      <c r="F6" s="65"/>
      <c r="G6" s="5"/>
      <c r="H6" s="3"/>
      <c r="I6" s="1"/>
    </row>
    <row r="7" spans="2:11" ht="15.7" customHeight="1" thickBot="1" x14ac:dyDescent="0.35">
      <c r="C7" s="29">
        <v>44337</v>
      </c>
      <c r="D7" s="41">
        <v>44382</v>
      </c>
      <c r="E7" s="66" t="s">
        <v>66</v>
      </c>
      <c r="F7" s="67"/>
      <c r="G7" s="5"/>
      <c r="H7" s="7"/>
      <c r="I7" s="1"/>
    </row>
    <row r="8" spans="2:11" ht="15" thickBot="1" x14ac:dyDescent="0.35">
      <c r="C8" s="43"/>
      <c r="D8" s="43"/>
      <c r="E8" s="43"/>
      <c r="F8" s="43"/>
      <c r="G8" s="1"/>
      <c r="H8" s="1"/>
      <c r="I8" s="1"/>
    </row>
    <row r="9" spans="2:11" ht="16.7" thickBot="1" x14ac:dyDescent="0.4">
      <c r="B9" s="8" t="s">
        <v>7</v>
      </c>
      <c r="C9" s="68" t="s">
        <v>42</v>
      </c>
      <c r="D9" s="69"/>
      <c r="E9" s="69"/>
      <c r="F9" s="69"/>
      <c r="G9" s="69"/>
      <c r="H9" s="70"/>
      <c r="I9" s="9"/>
      <c r="K9" s="2" t="s">
        <v>67</v>
      </c>
    </row>
    <row r="10" spans="2:11" ht="16.149999999999999" x14ac:dyDescent="0.3">
      <c r="B10" s="10"/>
      <c r="C10" s="9"/>
      <c r="D10" s="9"/>
      <c r="E10" s="9"/>
      <c r="F10" s="9"/>
      <c r="G10" s="9"/>
      <c r="H10" s="11"/>
      <c r="I10" s="9"/>
      <c r="K10" s="2" t="s">
        <v>68</v>
      </c>
    </row>
    <row r="11" spans="2:11" ht="17.3" customHeight="1" thickBot="1" x14ac:dyDescent="0.35">
      <c r="B11" s="12" t="s">
        <v>8</v>
      </c>
      <c r="C11" s="13"/>
      <c r="D11" s="13"/>
      <c r="E11" s="13"/>
      <c r="G11" s="71" t="s">
        <v>9</v>
      </c>
      <c r="H11" s="71"/>
    </row>
    <row r="12" spans="2:11" s="17" customFormat="1" ht="30.85" customHeight="1" thickBot="1" x14ac:dyDescent="0.35">
      <c r="B12" s="14" t="s">
        <v>10</v>
      </c>
      <c r="C12" s="72" t="s">
        <v>11</v>
      </c>
      <c r="D12" s="73"/>
      <c r="E12" s="15" t="s">
        <v>12</v>
      </c>
      <c r="F12" s="15" t="s">
        <v>13</v>
      </c>
      <c r="G12" s="16" t="s">
        <v>14</v>
      </c>
      <c r="H12" s="16" t="s">
        <v>15</v>
      </c>
    </row>
    <row r="13" spans="2:11" s="37" customFormat="1" x14ac:dyDescent="0.3">
      <c r="B13" s="35"/>
      <c r="C13" s="74" t="s">
        <v>46</v>
      </c>
      <c r="D13" s="75"/>
      <c r="E13" s="36">
        <v>298</v>
      </c>
      <c r="F13" s="36">
        <f t="shared" ref="F13:H13" si="0">SUM(F14:F19)</f>
        <v>50</v>
      </c>
      <c r="G13" s="36">
        <f t="shared" si="0"/>
        <v>47</v>
      </c>
      <c r="H13" s="36">
        <f t="shared" si="0"/>
        <v>251</v>
      </c>
    </row>
    <row r="14" spans="2:11" x14ac:dyDescent="0.3">
      <c r="B14" s="32">
        <v>1</v>
      </c>
      <c r="C14" s="55" t="s">
        <v>35</v>
      </c>
      <c r="D14" s="56"/>
      <c r="E14" s="33">
        <v>46</v>
      </c>
      <c r="F14" s="40">
        <v>4</v>
      </c>
      <c r="G14" s="40">
        <v>4</v>
      </c>
      <c r="H14" s="34">
        <f>(E14-G14)</f>
        <v>42</v>
      </c>
    </row>
    <row r="15" spans="2:11" x14ac:dyDescent="0.3">
      <c r="B15" s="32">
        <v>2</v>
      </c>
      <c r="C15" s="76" t="s">
        <v>33</v>
      </c>
      <c r="D15" s="77"/>
      <c r="E15" s="33">
        <v>48</v>
      </c>
      <c r="F15" s="40">
        <v>0</v>
      </c>
      <c r="G15" s="40">
        <v>0</v>
      </c>
      <c r="H15" s="34">
        <f t="shared" ref="H15:H19" si="1">(E15-G15)</f>
        <v>48</v>
      </c>
    </row>
    <row r="16" spans="2:11" x14ac:dyDescent="0.3">
      <c r="B16" s="32">
        <v>3</v>
      </c>
      <c r="C16" s="76" t="s">
        <v>37</v>
      </c>
      <c r="D16" s="77"/>
      <c r="E16" s="33">
        <v>50</v>
      </c>
      <c r="F16" s="40">
        <v>0</v>
      </c>
      <c r="G16" s="40">
        <v>0</v>
      </c>
      <c r="H16" s="34">
        <f t="shared" si="1"/>
        <v>50</v>
      </c>
    </row>
    <row r="17" spans="1:8" x14ac:dyDescent="0.3">
      <c r="B17" s="32">
        <v>4</v>
      </c>
      <c r="C17" s="76" t="s">
        <v>32</v>
      </c>
      <c r="D17" s="77"/>
      <c r="E17" s="33">
        <v>63</v>
      </c>
      <c r="F17" s="40">
        <v>43</v>
      </c>
      <c r="G17" s="40">
        <v>40</v>
      </c>
      <c r="H17" s="34">
        <f t="shared" si="1"/>
        <v>23</v>
      </c>
    </row>
    <row r="18" spans="1:8" x14ac:dyDescent="0.3">
      <c r="B18" s="32">
        <v>5</v>
      </c>
      <c r="C18" s="76" t="s">
        <v>34</v>
      </c>
      <c r="D18" s="77"/>
      <c r="E18" s="33">
        <v>45</v>
      </c>
      <c r="F18" s="40">
        <v>1</v>
      </c>
      <c r="G18" s="40">
        <v>1</v>
      </c>
      <c r="H18" s="34">
        <f t="shared" si="1"/>
        <v>44</v>
      </c>
    </row>
    <row r="19" spans="1:8" x14ac:dyDescent="0.3">
      <c r="B19" s="32">
        <v>6</v>
      </c>
      <c r="C19" s="76" t="s">
        <v>36</v>
      </c>
      <c r="D19" s="77"/>
      <c r="E19" s="33">
        <v>46</v>
      </c>
      <c r="F19" s="40">
        <v>2</v>
      </c>
      <c r="G19" s="40">
        <v>2</v>
      </c>
      <c r="H19" s="34">
        <f t="shared" si="1"/>
        <v>44</v>
      </c>
    </row>
    <row r="20" spans="1:8" s="37" customFormat="1" x14ac:dyDescent="0.3">
      <c r="B20" s="35"/>
      <c r="C20" s="74" t="s">
        <v>45</v>
      </c>
      <c r="D20" s="75"/>
      <c r="E20" s="36">
        <v>419</v>
      </c>
      <c r="F20" s="36">
        <f t="shared" ref="F20:H20" si="2">SUM(F21:F25)</f>
        <v>102</v>
      </c>
      <c r="G20" s="36">
        <f t="shared" si="2"/>
        <v>95</v>
      </c>
      <c r="H20" s="36">
        <f t="shared" si="2"/>
        <v>324</v>
      </c>
    </row>
    <row r="21" spans="1:8" x14ac:dyDescent="0.3">
      <c r="B21" s="32">
        <v>1</v>
      </c>
      <c r="C21" s="78" t="s">
        <v>43</v>
      </c>
      <c r="D21" s="79"/>
      <c r="E21" s="33">
        <v>41</v>
      </c>
      <c r="F21" s="40">
        <v>7</v>
      </c>
      <c r="G21" s="40">
        <v>6</v>
      </c>
      <c r="H21" s="34">
        <f>(E21-G21)</f>
        <v>35</v>
      </c>
    </row>
    <row r="22" spans="1:8" x14ac:dyDescent="0.3">
      <c r="B22" s="32">
        <v>2</v>
      </c>
      <c r="C22" s="80" t="s">
        <v>44</v>
      </c>
      <c r="D22" s="81"/>
      <c r="E22" s="33">
        <v>203</v>
      </c>
      <c r="F22" s="40">
        <v>30</v>
      </c>
      <c r="G22" s="40">
        <v>27</v>
      </c>
      <c r="H22" s="34">
        <f t="shared" ref="H22:H25" si="3">(E22-G22)</f>
        <v>176</v>
      </c>
    </row>
    <row r="23" spans="1:8" x14ac:dyDescent="0.3">
      <c r="B23" s="32">
        <v>3</v>
      </c>
      <c r="C23" s="80" t="s">
        <v>39</v>
      </c>
      <c r="D23" s="81"/>
      <c r="E23" s="33">
        <v>88</v>
      </c>
      <c r="F23" s="40">
        <v>19</v>
      </c>
      <c r="G23" s="40">
        <v>19</v>
      </c>
      <c r="H23" s="34">
        <f t="shared" si="3"/>
        <v>69</v>
      </c>
    </row>
    <row r="24" spans="1:8" x14ac:dyDescent="0.3">
      <c r="B24" s="32">
        <v>4</v>
      </c>
      <c r="C24" s="80" t="s">
        <v>40</v>
      </c>
      <c r="D24" s="81"/>
      <c r="E24" s="33">
        <v>41</v>
      </c>
      <c r="F24" s="40">
        <v>10</v>
      </c>
      <c r="G24" s="40">
        <v>9</v>
      </c>
      <c r="H24" s="34">
        <f t="shared" si="3"/>
        <v>32</v>
      </c>
    </row>
    <row r="25" spans="1:8" x14ac:dyDescent="0.3">
      <c r="B25" s="32">
        <v>5</v>
      </c>
      <c r="C25" s="80" t="s">
        <v>38</v>
      </c>
      <c r="D25" s="81"/>
      <c r="E25" s="33">
        <v>46</v>
      </c>
      <c r="F25" s="40">
        <v>36</v>
      </c>
      <c r="G25" s="40">
        <v>34</v>
      </c>
      <c r="H25" s="34">
        <f t="shared" si="3"/>
        <v>12</v>
      </c>
    </row>
    <row r="26" spans="1:8" s="37" customFormat="1" x14ac:dyDescent="0.3">
      <c r="B26" s="35"/>
      <c r="C26" s="74" t="s">
        <v>27</v>
      </c>
      <c r="D26" s="75"/>
      <c r="E26" s="36">
        <v>269</v>
      </c>
      <c r="F26" s="36">
        <f t="shared" ref="F26:H26" si="4">SUM(F27:F31)</f>
        <v>81</v>
      </c>
      <c r="G26" s="36">
        <f t="shared" si="4"/>
        <v>75</v>
      </c>
      <c r="H26" s="36">
        <f t="shared" si="4"/>
        <v>194</v>
      </c>
    </row>
    <row r="27" spans="1:8" x14ac:dyDescent="0.3">
      <c r="B27" s="32">
        <v>1</v>
      </c>
      <c r="C27" s="78" t="s">
        <v>22</v>
      </c>
      <c r="D27" s="79"/>
      <c r="E27" s="33">
        <v>58</v>
      </c>
      <c r="F27" s="40">
        <v>1</v>
      </c>
      <c r="G27" s="40">
        <v>0</v>
      </c>
      <c r="H27" s="34">
        <f>(E27-G27)</f>
        <v>58</v>
      </c>
    </row>
    <row r="28" spans="1:8" x14ac:dyDescent="0.3">
      <c r="B28" s="32">
        <v>2</v>
      </c>
      <c r="C28" s="45" t="s">
        <v>23</v>
      </c>
      <c r="D28" s="46"/>
      <c r="E28" s="33">
        <v>46</v>
      </c>
      <c r="F28" s="40">
        <v>16</v>
      </c>
      <c r="G28" s="40">
        <v>16</v>
      </c>
      <c r="H28" s="34">
        <f t="shared" ref="H28:H31" si="5">(E28-G28)</f>
        <v>30</v>
      </c>
    </row>
    <row r="29" spans="1:8" x14ac:dyDescent="0.3">
      <c r="B29" s="32">
        <v>3</v>
      </c>
      <c r="C29" s="45" t="s">
        <v>24</v>
      </c>
      <c r="D29" s="46"/>
      <c r="E29" s="33">
        <v>69</v>
      </c>
      <c r="F29" s="40">
        <v>41</v>
      </c>
      <c r="G29" s="40">
        <v>37</v>
      </c>
      <c r="H29" s="34">
        <f t="shared" si="5"/>
        <v>32</v>
      </c>
    </row>
    <row r="30" spans="1:8" x14ac:dyDescent="0.3">
      <c r="B30" s="32">
        <v>4</v>
      </c>
      <c r="C30" s="45" t="s">
        <v>25</v>
      </c>
      <c r="D30" s="46"/>
      <c r="E30" s="33">
        <v>54</v>
      </c>
      <c r="F30" s="40">
        <v>4</v>
      </c>
      <c r="G30" s="40">
        <v>4</v>
      </c>
      <c r="H30" s="34">
        <f t="shared" si="5"/>
        <v>50</v>
      </c>
    </row>
    <row r="31" spans="1:8" ht="15" thickBot="1" x14ac:dyDescent="0.35">
      <c r="B31" s="32">
        <v>5</v>
      </c>
      <c r="C31" s="45" t="s">
        <v>26</v>
      </c>
      <c r="D31" s="46"/>
      <c r="E31" s="33">
        <v>42</v>
      </c>
      <c r="F31" s="40">
        <v>19</v>
      </c>
      <c r="G31" s="40">
        <v>18</v>
      </c>
      <c r="H31" s="34">
        <f t="shared" si="5"/>
        <v>24</v>
      </c>
    </row>
    <row r="32" spans="1:8" ht="15" thickBot="1" x14ac:dyDescent="0.35">
      <c r="A32" s="37"/>
      <c r="B32" s="38"/>
      <c r="C32" s="86" t="s">
        <v>41</v>
      </c>
      <c r="D32" s="87"/>
      <c r="E32" s="39">
        <v>986</v>
      </c>
      <c r="F32" s="39">
        <f t="shared" ref="F32:H32" si="6">F13+F20+F26</f>
        <v>233</v>
      </c>
      <c r="G32" s="39">
        <f t="shared" si="6"/>
        <v>217</v>
      </c>
      <c r="H32" s="39">
        <f t="shared" si="6"/>
        <v>769</v>
      </c>
    </row>
    <row r="33" spans="2:9" ht="15" thickBot="1" x14ac:dyDescent="0.35">
      <c r="I33" s="9"/>
    </row>
    <row r="34" spans="2:9" x14ac:dyDescent="0.3">
      <c r="B34" s="88" t="s">
        <v>16</v>
      </c>
      <c r="C34" s="89"/>
      <c r="D34" s="89"/>
      <c r="E34" s="90"/>
      <c r="F34" s="9"/>
      <c r="G34" s="91"/>
      <c r="H34" s="92"/>
      <c r="I34" s="9"/>
    </row>
    <row r="35" spans="2:9" x14ac:dyDescent="0.3">
      <c r="B35" s="18" t="s">
        <v>17</v>
      </c>
      <c r="C35" s="95" t="s">
        <v>28</v>
      </c>
      <c r="D35" s="95"/>
      <c r="E35" s="96"/>
      <c r="F35" s="9"/>
      <c r="G35" s="93"/>
      <c r="H35" s="94"/>
      <c r="I35" s="9"/>
    </row>
    <row r="36" spans="2:9" x14ac:dyDescent="0.3">
      <c r="B36" s="18" t="s">
        <v>18</v>
      </c>
      <c r="C36" s="97" t="s">
        <v>29</v>
      </c>
      <c r="D36" s="97"/>
      <c r="E36" s="98"/>
      <c r="F36" s="9"/>
      <c r="G36" s="93"/>
      <c r="H36" s="94"/>
      <c r="I36" s="9"/>
    </row>
    <row r="37" spans="2:9" ht="15" thickBot="1" x14ac:dyDescent="0.35">
      <c r="B37" s="18" t="s">
        <v>19</v>
      </c>
      <c r="C37" s="25" t="s">
        <v>30</v>
      </c>
      <c r="D37" s="26"/>
      <c r="E37" s="27"/>
      <c r="F37" s="9"/>
      <c r="G37" s="19"/>
      <c r="H37" s="20"/>
      <c r="I37" s="9"/>
    </row>
    <row r="38" spans="2:9" ht="29.25" customHeight="1" thickBot="1" x14ac:dyDescent="0.35">
      <c r="B38" s="21" t="s">
        <v>20</v>
      </c>
      <c r="C38" s="82" t="s">
        <v>31</v>
      </c>
      <c r="D38" s="82"/>
      <c r="E38" s="83"/>
      <c r="F38" s="9"/>
      <c r="G38" s="84" t="s">
        <v>21</v>
      </c>
      <c r="H38" s="85"/>
      <c r="I38" s="22"/>
    </row>
    <row r="39" spans="2:9" x14ac:dyDescent="0.3">
      <c r="B39" s="23"/>
      <c r="C39" s="23"/>
      <c r="D39" s="23"/>
      <c r="E39" s="9"/>
      <c r="F39" s="9"/>
      <c r="G39" s="24"/>
      <c r="H39" s="9"/>
      <c r="I39" s="9"/>
    </row>
    <row r="40" spans="2:9" x14ac:dyDescent="0.3">
      <c r="B40" s="23"/>
      <c r="C40" s="23"/>
      <c r="D40" s="23"/>
      <c r="E40" s="9"/>
      <c r="F40" s="9"/>
      <c r="G40" s="24"/>
      <c r="H40" s="9"/>
      <c r="I40" s="9"/>
    </row>
  </sheetData>
  <mergeCells count="32">
    <mergeCell ref="C38:E38"/>
    <mergeCell ref="G38:H38"/>
    <mergeCell ref="C27:D27"/>
    <mergeCell ref="C32:D32"/>
    <mergeCell ref="B34:E34"/>
    <mergeCell ref="G34:H36"/>
    <mergeCell ref="C35:E35"/>
    <mergeCell ref="C36:E36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B1:H1"/>
    <mergeCell ref="B2:H2"/>
    <mergeCell ref="B3:H3"/>
    <mergeCell ref="C4:F4"/>
    <mergeCell ref="C5:F5"/>
    <mergeCell ref="E6:F6"/>
    <mergeCell ref="E7:F7"/>
    <mergeCell ref="C9:H9"/>
    <mergeCell ref="G11:H11"/>
    <mergeCell ref="C12:D12"/>
    <mergeCell ref="C13:D13"/>
  </mergeCells>
  <hyperlinks>
    <hyperlink ref="C37" r:id="rId1"/>
    <hyperlink ref="C38" r:id="rId2"/>
  </hyperlinks>
  <pageMargins left="0.7" right="0.7" top="0.75" bottom="0.75" header="0.3" footer="0.3"/>
  <pageSetup scale="80" orientation="landscape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</sheetPr>
  <dimension ref="A1:N45"/>
  <sheetViews>
    <sheetView showGridLines="0" view="pageBreakPreview" topLeftCell="A13" zoomScaleNormal="106" zoomScaleSheetLayoutView="100" workbookViewId="0">
      <selection activeCell="F45" sqref="F45"/>
    </sheetView>
  </sheetViews>
  <sheetFormatPr baseColWidth="10" defaultColWidth="2.8984375" defaultRowHeight="14.4" x14ac:dyDescent="0.3"/>
  <cols>
    <col min="1" max="1" width="3" style="2" customWidth="1"/>
    <col min="2" max="2" width="20" style="2" customWidth="1"/>
    <col min="3" max="3" width="34.3984375" style="2" customWidth="1"/>
    <col min="4" max="4" width="25.296875" style="2" customWidth="1"/>
    <col min="5" max="5" width="17.69921875" style="2" customWidth="1"/>
    <col min="6" max="8" width="17.59765625" style="2" customWidth="1"/>
    <col min="9" max="11" width="5.8984375" style="2" customWidth="1"/>
    <col min="12" max="12" width="29.8984375" style="47" bestFit="1" customWidth="1"/>
    <col min="13" max="13" width="16" style="47" customWidth="1"/>
    <col min="14" max="14" width="5.8984375" style="47" customWidth="1"/>
    <col min="15" max="16384" width="2.8984375" style="2"/>
  </cols>
  <sheetData>
    <row r="1" spans="2:14" ht="20.3" customHeight="1" x14ac:dyDescent="0.3">
      <c r="B1" s="57" t="s">
        <v>0</v>
      </c>
      <c r="C1" s="57"/>
      <c r="D1" s="57"/>
      <c r="E1" s="57"/>
      <c r="F1" s="57"/>
      <c r="G1" s="57"/>
      <c r="H1" s="57"/>
      <c r="I1" s="1"/>
    </row>
    <row r="2" spans="2:14" ht="15.55" x14ac:dyDescent="0.3">
      <c r="B2" s="58" t="s">
        <v>1</v>
      </c>
      <c r="C2" s="58"/>
      <c r="D2" s="58"/>
      <c r="E2" s="58"/>
      <c r="F2" s="58"/>
      <c r="G2" s="58"/>
      <c r="H2" s="58"/>
      <c r="I2" s="1"/>
    </row>
    <row r="3" spans="2:14" ht="15.55" x14ac:dyDescent="0.3">
      <c r="B3" s="59" t="s">
        <v>2</v>
      </c>
      <c r="C3" s="59"/>
      <c r="D3" s="59"/>
      <c r="E3" s="59"/>
      <c r="F3" s="59"/>
      <c r="G3" s="59"/>
      <c r="H3" s="59"/>
      <c r="I3" s="1"/>
    </row>
    <row r="4" spans="2:14" ht="15" thickBot="1" x14ac:dyDescent="0.35">
      <c r="C4" s="60"/>
      <c r="D4" s="60"/>
      <c r="E4" s="60"/>
      <c r="F4" s="60"/>
      <c r="G4" s="1"/>
      <c r="H4" s="1"/>
      <c r="I4" s="1"/>
    </row>
    <row r="5" spans="2:14" ht="15.7" customHeight="1" thickBot="1" x14ac:dyDescent="0.35">
      <c r="C5" s="61" t="s">
        <v>3</v>
      </c>
      <c r="D5" s="62"/>
      <c r="E5" s="62"/>
      <c r="F5" s="63"/>
      <c r="G5" s="3"/>
      <c r="H5" s="1"/>
      <c r="I5" s="1"/>
    </row>
    <row r="6" spans="2:14" ht="15" thickBot="1" x14ac:dyDescent="0.35">
      <c r="C6" s="42" t="s">
        <v>4</v>
      </c>
      <c r="D6" s="4" t="s">
        <v>5</v>
      </c>
      <c r="E6" s="64" t="s">
        <v>6</v>
      </c>
      <c r="F6" s="65"/>
      <c r="G6" s="5"/>
      <c r="H6" s="3"/>
      <c r="I6" s="1"/>
    </row>
    <row r="7" spans="2:14" ht="15.7" customHeight="1" thickBot="1" x14ac:dyDescent="0.35">
      <c r="C7" s="29">
        <v>44337</v>
      </c>
      <c r="D7" s="6"/>
      <c r="E7" s="99"/>
      <c r="F7" s="100"/>
      <c r="G7" s="5"/>
      <c r="H7" s="7"/>
      <c r="I7" s="1"/>
    </row>
    <row r="8" spans="2:14" ht="15" thickBot="1" x14ac:dyDescent="0.35">
      <c r="C8" s="28"/>
      <c r="D8" s="28"/>
      <c r="E8" s="28"/>
      <c r="F8" s="28"/>
      <c r="G8" s="1"/>
      <c r="H8" s="1"/>
      <c r="I8" s="1"/>
    </row>
    <row r="9" spans="2:14" ht="16.7" thickBot="1" x14ac:dyDescent="0.4">
      <c r="B9" s="8" t="s">
        <v>7</v>
      </c>
      <c r="C9" s="68" t="s">
        <v>42</v>
      </c>
      <c r="D9" s="69"/>
      <c r="E9" s="69"/>
      <c r="F9" s="69"/>
      <c r="G9" s="69"/>
      <c r="H9" s="70"/>
      <c r="I9" s="9"/>
    </row>
    <row r="10" spans="2:14" ht="16.149999999999999" x14ac:dyDescent="0.3">
      <c r="B10" s="10"/>
      <c r="C10" s="9"/>
      <c r="D10" s="9"/>
      <c r="E10" s="9"/>
      <c r="F10" s="9"/>
      <c r="G10" s="9"/>
      <c r="H10" s="11"/>
      <c r="I10" s="9"/>
    </row>
    <row r="11" spans="2:14" ht="17.3" customHeight="1" thickBot="1" x14ac:dyDescent="0.35">
      <c r="B11" s="12" t="s">
        <v>8</v>
      </c>
      <c r="C11" s="13"/>
      <c r="D11" s="13"/>
      <c r="E11" s="13"/>
      <c r="G11" s="71" t="s">
        <v>9</v>
      </c>
      <c r="H11" s="71"/>
    </row>
    <row r="12" spans="2:14" s="17" customFormat="1" ht="30.85" customHeight="1" thickBot="1" x14ac:dyDescent="0.35">
      <c r="B12" s="14" t="s">
        <v>10</v>
      </c>
      <c r="C12" s="72" t="s">
        <v>11</v>
      </c>
      <c r="D12" s="73"/>
      <c r="E12" s="15" t="s">
        <v>12</v>
      </c>
      <c r="F12" s="15" t="s">
        <v>13</v>
      </c>
      <c r="G12" s="16" t="s">
        <v>14</v>
      </c>
      <c r="H12" s="16" t="s">
        <v>15</v>
      </c>
    </row>
    <row r="13" spans="2:14" s="37" customFormat="1" x14ac:dyDescent="0.3">
      <c r="B13" s="35"/>
      <c r="C13" s="74" t="s">
        <v>46</v>
      </c>
      <c r="D13" s="75"/>
      <c r="E13" s="36">
        <f>SUM(E14:E19)</f>
        <v>400</v>
      </c>
      <c r="F13" s="36">
        <f t="shared" ref="F13" si="0">SUM(F14:F19)</f>
        <v>117</v>
      </c>
      <c r="G13" s="36">
        <f t="shared" ref="G13" si="1">SUM(G14:G19)</f>
        <v>102</v>
      </c>
      <c r="H13" s="36">
        <f>SUM(H14:H19)</f>
        <v>298</v>
      </c>
      <c r="I13" s="37">
        <v>50</v>
      </c>
      <c r="J13" s="37">
        <f t="shared" ref="J13:J32" si="2">F13+I13</f>
        <v>167</v>
      </c>
      <c r="L13" s="48"/>
      <c r="M13" s="48"/>
      <c r="N13" s="48"/>
    </row>
    <row r="14" spans="2:14" x14ac:dyDescent="0.3">
      <c r="B14" s="32">
        <v>1</v>
      </c>
      <c r="C14" s="55" t="s">
        <v>35</v>
      </c>
      <c r="D14" s="56"/>
      <c r="E14" s="33">
        <v>50</v>
      </c>
      <c r="F14" s="40">
        <v>6</v>
      </c>
      <c r="G14" s="40">
        <v>4</v>
      </c>
      <c r="H14" s="34">
        <f>(E14-G14)</f>
        <v>46</v>
      </c>
      <c r="I14" s="2">
        <v>4</v>
      </c>
      <c r="J14" s="37">
        <f t="shared" si="2"/>
        <v>10</v>
      </c>
      <c r="L14" s="49" t="s">
        <v>47</v>
      </c>
      <c r="M14" s="49" t="s">
        <v>48</v>
      </c>
    </row>
    <row r="15" spans="2:14" x14ac:dyDescent="0.3">
      <c r="B15" s="32">
        <v>2</v>
      </c>
      <c r="C15" s="76" t="s">
        <v>33</v>
      </c>
      <c r="D15" s="77"/>
      <c r="E15" s="33">
        <v>50</v>
      </c>
      <c r="F15" s="40">
        <v>2</v>
      </c>
      <c r="G15" s="40">
        <v>2</v>
      </c>
      <c r="H15" s="34">
        <f t="shared" ref="H15:H19" si="3">(E15-G15)</f>
        <v>48</v>
      </c>
      <c r="I15" s="2">
        <v>0</v>
      </c>
      <c r="J15" s="37">
        <f t="shared" si="2"/>
        <v>2</v>
      </c>
      <c r="L15" s="50" t="s">
        <v>49</v>
      </c>
      <c r="M15" s="51">
        <v>9</v>
      </c>
    </row>
    <row r="16" spans="2:14" x14ac:dyDescent="0.3">
      <c r="B16" s="32">
        <v>3</v>
      </c>
      <c r="C16" s="76" t="s">
        <v>37</v>
      </c>
      <c r="D16" s="77"/>
      <c r="E16" s="33">
        <v>50</v>
      </c>
      <c r="F16" s="40">
        <v>0</v>
      </c>
      <c r="G16" s="40"/>
      <c r="H16" s="34">
        <f t="shared" si="3"/>
        <v>50</v>
      </c>
      <c r="I16" s="2">
        <v>0</v>
      </c>
      <c r="J16" s="37">
        <f t="shared" si="2"/>
        <v>0</v>
      </c>
      <c r="L16" s="50" t="s">
        <v>50</v>
      </c>
      <c r="M16" s="51">
        <v>2</v>
      </c>
    </row>
    <row r="17" spans="1:14" x14ac:dyDescent="0.3">
      <c r="B17" s="32">
        <v>4</v>
      </c>
      <c r="C17" s="76" t="s">
        <v>32</v>
      </c>
      <c r="D17" s="77"/>
      <c r="E17" s="33">
        <v>150</v>
      </c>
      <c r="F17" s="40">
        <v>98</v>
      </c>
      <c r="G17" s="40">
        <v>87</v>
      </c>
      <c r="H17" s="34">
        <f t="shared" si="3"/>
        <v>63</v>
      </c>
      <c r="I17" s="2">
        <v>43</v>
      </c>
      <c r="J17" s="37">
        <f t="shared" si="2"/>
        <v>141</v>
      </c>
      <c r="L17" s="50" t="s">
        <v>51</v>
      </c>
      <c r="M17" s="51">
        <v>57</v>
      </c>
    </row>
    <row r="18" spans="1:14" x14ac:dyDescent="0.3">
      <c r="B18" s="32">
        <v>5</v>
      </c>
      <c r="C18" s="76" t="s">
        <v>34</v>
      </c>
      <c r="D18" s="77"/>
      <c r="E18" s="33">
        <v>50</v>
      </c>
      <c r="F18" s="40">
        <v>5</v>
      </c>
      <c r="G18" s="40">
        <v>5</v>
      </c>
      <c r="H18" s="34">
        <f t="shared" si="3"/>
        <v>45</v>
      </c>
      <c r="I18" s="2">
        <v>1</v>
      </c>
      <c r="J18" s="37">
        <f t="shared" si="2"/>
        <v>6</v>
      </c>
      <c r="L18" s="50" t="s">
        <v>52</v>
      </c>
      <c r="M18" s="51">
        <v>4</v>
      </c>
    </row>
    <row r="19" spans="1:14" x14ac:dyDescent="0.3">
      <c r="B19" s="32">
        <v>6</v>
      </c>
      <c r="C19" s="76" t="s">
        <v>36</v>
      </c>
      <c r="D19" s="77"/>
      <c r="E19" s="33">
        <v>50</v>
      </c>
      <c r="F19" s="40">
        <v>6</v>
      </c>
      <c r="G19" s="40">
        <v>4</v>
      </c>
      <c r="H19" s="34">
        <f t="shared" si="3"/>
        <v>46</v>
      </c>
      <c r="I19" s="2">
        <v>2</v>
      </c>
      <c r="J19" s="37">
        <f t="shared" si="2"/>
        <v>8</v>
      </c>
      <c r="L19" s="50" t="s">
        <v>53</v>
      </c>
      <c r="M19" s="51">
        <v>24</v>
      </c>
    </row>
    <row r="20" spans="1:14" s="37" customFormat="1" x14ac:dyDescent="0.3">
      <c r="B20" s="35"/>
      <c r="C20" s="74" t="s">
        <v>45</v>
      </c>
      <c r="D20" s="75"/>
      <c r="E20" s="36">
        <f>SUM(E21:E25)</f>
        <v>560</v>
      </c>
      <c r="F20" s="36">
        <f t="shared" ref="F20:H20" si="4">SUM(F21:F25)</f>
        <v>151</v>
      </c>
      <c r="G20" s="36">
        <f t="shared" ref="G20" si="5">SUM(G21:G25)</f>
        <v>141</v>
      </c>
      <c r="H20" s="36">
        <f t="shared" si="4"/>
        <v>419</v>
      </c>
      <c r="I20" s="37">
        <v>102</v>
      </c>
      <c r="J20" s="37">
        <f>F20+I20</f>
        <v>253</v>
      </c>
      <c r="L20" s="50" t="s">
        <v>54</v>
      </c>
      <c r="M20" s="51">
        <v>86</v>
      </c>
      <c r="N20" s="48" t="s">
        <v>65</v>
      </c>
    </row>
    <row r="21" spans="1:14" x14ac:dyDescent="0.3">
      <c r="B21" s="32">
        <v>1</v>
      </c>
      <c r="C21" s="78" t="s">
        <v>43</v>
      </c>
      <c r="D21" s="79"/>
      <c r="E21" s="33">
        <v>50</v>
      </c>
      <c r="F21" s="40">
        <v>9</v>
      </c>
      <c r="G21" s="40">
        <v>9</v>
      </c>
      <c r="H21" s="34">
        <f>(E21-G21)</f>
        <v>41</v>
      </c>
      <c r="I21" s="2">
        <v>7</v>
      </c>
      <c r="J21" s="37">
        <f t="shared" si="2"/>
        <v>16</v>
      </c>
      <c r="L21" s="50" t="s">
        <v>55</v>
      </c>
      <c r="M21" s="51">
        <v>12</v>
      </c>
    </row>
    <row r="22" spans="1:14" x14ac:dyDescent="0.3">
      <c r="B22" s="32">
        <v>2</v>
      </c>
      <c r="C22" s="80" t="s">
        <v>44</v>
      </c>
      <c r="D22" s="81"/>
      <c r="E22" s="33">
        <v>260</v>
      </c>
      <c r="F22" s="40">
        <v>61</v>
      </c>
      <c r="G22" s="40">
        <v>57</v>
      </c>
      <c r="H22" s="34">
        <f t="shared" ref="H22:H25" si="6">(E22-G22)</f>
        <v>203</v>
      </c>
      <c r="I22" s="2">
        <v>30</v>
      </c>
      <c r="J22" s="37">
        <f t="shared" si="2"/>
        <v>91</v>
      </c>
      <c r="L22" s="50" t="s">
        <v>56</v>
      </c>
      <c r="M22" s="51">
        <v>5</v>
      </c>
    </row>
    <row r="23" spans="1:14" x14ac:dyDescent="0.3">
      <c r="B23" s="32">
        <v>3</v>
      </c>
      <c r="C23" s="80" t="s">
        <v>39</v>
      </c>
      <c r="D23" s="81"/>
      <c r="E23" s="33">
        <v>100</v>
      </c>
      <c r="F23" s="40">
        <v>15</v>
      </c>
      <c r="G23" s="40">
        <v>12</v>
      </c>
      <c r="H23" s="34">
        <f t="shared" si="6"/>
        <v>88</v>
      </c>
      <c r="I23" s="2">
        <v>19</v>
      </c>
      <c r="J23" s="37">
        <f t="shared" si="2"/>
        <v>34</v>
      </c>
      <c r="L23" s="50" t="s">
        <v>57</v>
      </c>
      <c r="M23" s="51">
        <v>9</v>
      </c>
    </row>
    <row r="24" spans="1:14" x14ac:dyDescent="0.3">
      <c r="B24" s="32">
        <v>4</v>
      </c>
      <c r="C24" s="80" t="s">
        <v>40</v>
      </c>
      <c r="D24" s="81"/>
      <c r="E24" s="33">
        <v>50</v>
      </c>
      <c r="F24" s="40">
        <v>9</v>
      </c>
      <c r="G24" s="40">
        <v>9</v>
      </c>
      <c r="H24" s="34">
        <f t="shared" si="6"/>
        <v>41</v>
      </c>
      <c r="I24" s="2">
        <v>10</v>
      </c>
      <c r="J24" s="37">
        <f t="shared" si="2"/>
        <v>19</v>
      </c>
      <c r="L24" s="52" t="s">
        <v>58</v>
      </c>
      <c r="M24" s="53">
        <v>81</v>
      </c>
    </row>
    <row r="25" spans="1:14" x14ac:dyDescent="0.3">
      <c r="B25" s="32">
        <v>5</v>
      </c>
      <c r="C25" s="80" t="s">
        <v>38</v>
      </c>
      <c r="D25" s="81"/>
      <c r="E25" s="33">
        <v>100</v>
      </c>
      <c r="F25" s="40">
        <v>57</v>
      </c>
      <c r="G25" s="40">
        <v>54</v>
      </c>
      <c r="H25" s="34">
        <f t="shared" si="6"/>
        <v>46</v>
      </c>
      <c r="I25" s="2">
        <v>36</v>
      </c>
      <c r="J25" s="37">
        <f t="shared" si="2"/>
        <v>93</v>
      </c>
      <c r="L25" s="52" t="s">
        <v>59</v>
      </c>
      <c r="M25" s="53">
        <v>2</v>
      </c>
    </row>
    <row r="26" spans="1:14" s="37" customFormat="1" x14ac:dyDescent="0.3">
      <c r="B26" s="35"/>
      <c r="C26" s="74" t="s">
        <v>27</v>
      </c>
      <c r="D26" s="75"/>
      <c r="E26" s="36">
        <f>SUM(E27:E31)</f>
        <v>410</v>
      </c>
      <c r="F26" s="36">
        <f t="shared" ref="F26:H26" si="7">SUM(F27:F31)</f>
        <v>155</v>
      </c>
      <c r="G26" s="36">
        <f t="shared" ref="G26" si="8">SUM(G27:G31)</f>
        <v>141</v>
      </c>
      <c r="H26" s="36">
        <f t="shared" si="7"/>
        <v>269</v>
      </c>
      <c r="I26" s="37">
        <v>81</v>
      </c>
      <c r="J26" s="37">
        <f t="shared" si="2"/>
        <v>236</v>
      </c>
      <c r="L26" s="52" t="s">
        <v>60</v>
      </c>
      <c r="M26" s="53">
        <v>16</v>
      </c>
      <c r="N26" s="48"/>
    </row>
    <row r="27" spans="1:14" x14ac:dyDescent="0.3">
      <c r="B27" s="32">
        <v>1</v>
      </c>
      <c r="C27" s="78" t="s">
        <v>22</v>
      </c>
      <c r="D27" s="79"/>
      <c r="E27" s="33">
        <v>60</v>
      </c>
      <c r="F27" s="40">
        <v>2</v>
      </c>
      <c r="G27" s="40">
        <v>2</v>
      </c>
      <c r="H27" s="34">
        <f>(E27-G27)</f>
        <v>58</v>
      </c>
      <c r="I27" s="2">
        <v>1</v>
      </c>
      <c r="J27" s="37">
        <f t="shared" si="2"/>
        <v>3</v>
      </c>
      <c r="L27" s="52" t="s">
        <v>61</v>
      </c>
      <c r="M27" s="53">
        <v>4</v>
      </c>
    </row>
    <row r="28" spans="1:14" x14ac:dyDescent="0.3">
      <c r="B28" s="32">
        <v>2</v>
      </c>
      <c r="C28" s="30" t="s">
        <v>23</v>
      </c>
      <c r="D28" s="31"/>
      <c r="E28" s="33">
        <v>70</v>
      </c>
      <c r="F28" s="40">
        <v>25</v>
      </c>
      <c r="G28" s="40">
        <v>24</v>
      </c>
      <c r="H28" s="34">
        <f t="shared" ref="H28:H31" si="9">(E28-G28)</f>
        <v>46</v>
      </c>
      <c r="I28" s="2">
        <v>16</v>
      </c>
      <c r="J28" s="37">
        <f t="shared" si="2"/>
        <v>41</v>
      </c>
      <c r="L28" s="52" t="s">
        <v>62</v>
      </c>
      <c r="M28" s="53">
        <v>54</v>
      </c>
    </row>
    <row r="29" spans="1:14" x14ac:dyDescent="0.3">
      <c r="B29" s="32">
        <v>3</v>
      </c>
      <c r="C29" s="30" t="s">
        <v>24</v>
      </c>
      <c r="D29" s="31"/>
      <c r="E29" s="33">
        <v>150</v>
      </c>
      <c r="F29" s="40">
        <v>91</v>
      </c>
      <c r="G29" s="40">
        <v>81</v>
      </c>
      <c r="H29" s="34">
        <f t="shared" si="9"/>
        <v>69</v>
      </c>
      <c r="I29" s="2">
        <v>41</v>
      </c>
      <c r="J29" s="37">
        <f t="shared" si="2"/>
        <v>132</v>
      </c>
      <c r="L29" s="52" t="s">
        <v>63</v>
      </c>
      <c r="M29" s="53">
        <v>18</v>
      </c>
    </row>
    <row r="30" spans="1:14" x14ac:dyDescent="0.3">
      <c r="B30" s="32">
        <v>4</v>
      </c>
      <c r="C30" s="30" t="s">
        <v>25</v>
      </c>
      <c r="D30" s="31"/>
      <c r="E30" s="33">
        <v>70</v>
      </c>
      <c r="F30" s="40">
        <v>16</v>
      </c>
      <c r="G30" s="40">
        <v>16</v>
      </c>
      <c r="H30" s="34">
        <f t="shared" si="9"/>
        <v>54</v>
      </c>
      <c r="I30" s="2">
        <v>4</v>
      </c>
      <c r="J30" s="37">
        <f t="shared" si="2"/>
        <v>20</v>
      </c>
      <c r="L30" s="54" t="s">
        <v>64</v>
      </c>
      <c r="M30" s="54">
        <v>383</v>
      </c>
    </row>
    <row r="31" spans="1:14" ht="15" thickBot="1" x14ac:dyDescent="0.35">
      <c r="B31" s="32">
        <v>5</v>
      </c>
      <c r="C31" s="30" t="s">
        <v>26</v>
      </c>
      <c r="D31" s="31"/>
      <c r="E31" s="33">
        <v>60</v>
      </c>
      <c r="F31" s="40">
        <v>21</v>
      </c>
      <c r="G31" s="40">
        <v>18</v>
      </c>
      <c r="H31" s="34">
        <f t="shared" si="9"/>
        <v>42</v>
      </c>
      <c r="I31" s="2">
        <v>19</v>
      </c>
      <c r="J31" s="37">
        <f t="shared" si="2"/>
        <v>40</v>
      </c>
    </row>
    <row r="32" spans="1:14" ht="15" thickBot="1" x14ac:dyDescent="0.35">
      <c r="A32" s="37"/>
      <c r="B32" s="38"/>
      <c r="C32" s="86" t="s">
        <v>41</v>
      </c>
      <c r="D32" s="87"/>
      <c r="E32" s="39">
        <f>E13+E20+E26</f>
        <v>1370</v>
      </c>
      <c r="F32" s="39">
        <f t="shared" ref="F32" si="10">F13+F20+F26</f>
        <v>423</v>
      </c>
      <c r="G32" s="39">
        <f t="shared" ref="G32" si="11">G13+G20+G26</f>
        <v>384</v>
      </c>
      <c r="H32" s="39">
        <f>H13+H20+H26</f>
        <v>986</v>
      </c>
      <c r="I32" s="2">
        <v>233</v>
      </c>
      <c r="J32" s="37">
        <f t="shared" si="2"/>
        <v>656</v>
      </c>
    </row>
    <row r="33" spans="2:9" ht="15" thickBot="1" x14ac:dyDescent="0.35">
      <c r="I33" s="9"/>
    </row>
    <row r="34" spans="2:9" x14ac:dyDescent="0.3">
      <c r="B34" s="88" t="s">
        <v>16</v>
      </c>
      <c r="C34" s="89"/>
      <c r="D34" s="89"/>
      <c r="E34" s="90"/>
      <c r="F34" s="9"/>
      <c r="G34" s="91"/>
      <c r="H34" s="92"/>
      <c r="I34" s="9"/>
    </row>
    <row r="35" spans="2:9" x14ac:dyDescent="0.3">
      <c r="B35" s="18" t="s">
        <v>17</v>
      </c>
      <c r="C35" s="95" t="s">
        <v>28</v>
      </c>
      <c r="D35" s="95"/>
      <c r="E35" s="96"/>
      <c r="F35" s="9"/>
      <c r="G35" s="93"/>
      <c r="H35" s="94"/>
      <c r="I35" s="9"/>
    </row>
    <row r="36" spans="2:9" x14ac:dyDescent="0.3">
      <c r="B36" s="18" t="s">
        <v>18</v>
      </c>
      <c r="C36" s="97" t="s">
        <v>29</v>
      </c>
      <c r="D36" s="97"/>
      <c r="E36" s="98"/>
      <c r="F36" s="9"/>
      <c r="G36" s="93"/>
      <c r="H36" s="94"/>
      <c r="I36" s="9"/>
    </row>
    <row r="37" spans="2:9" ht="15" thickBot="1" x14ac:dyDescent="0.35">
      <c r="B37" s="18" t="s">
        <v>19</v>
      </c>
      <c r="C37" s="25" t="s">
        <v>30</v>
      </c>
      <c r="D37" s="26"/>
      <c r="E37" s="27"/>
      <c r="F37" s="9"/>
      <c r="G37" s="19"/>
      <c r="H37" s="20"/>
      <c r="I37" s="9"/>
    </row>
    <row r="38" spans="2:9" ht="29.25" customHeight="1" thickBot="1" x14ac:dyDescent="0.35">
      <c r="B38" s="21" t="s">
        <v>20</v>
      </c>
      <c r="C38" s="82" t="s">
        <v>31</v>
      </c>
      <c r="D38" s="82"/>
      <c r="E38" s="83"/>
      <c r="F38" s="9"/>
      <c r="G38" s="84" t="s">
        <v>21</v>
      </c>
      <c r="H38" s="85"/>
      <c r="I38" s="22"/>
    </row>
    <row r="39" spans="2:9" x14ac:dyDescent="0.3">
      <c r="B39" s="23"/>
      <c r="C39" s="23"/>
      <c r="D39" s="23"/>
      <c r="E39" s="9"/>
      <c r="F39" s="9"/>
      <c r="G39" s="24"/>
      <c r="H39" s="9"/>
      <c r="I39" s="9"/>
    </row>
    <row r="40" spans="2:9" x14ac:dyDescent="0.3">
      <c r="B40" s="23"/>
      <c r="C40" s="23"/>
      <c r="D40" s="23"/>
      <c r="E40" s="9"/>
      <c r="F40" s="9"/>
      <c r="G40" s="24"/>
      <c r="H40" s="9"/>
      <c r="I40" s="9"/>
    </row>
    <row r="45" spans="2:9" x14ac:dyDescent="0.3">
      <c r="F45" s="2">
        <f>F32+'UMAR ETAPA 2 FINAL'!F32</f>
        <v>656</v>
      </c>
    </row>
  </sheetData>
  <mergeCells count="32">
    <mergeCell ref="E6:F6"/>
    <mergeCell ref="B1:H1"/>
    <mergeCell ref="B2:H2"/>
    <mergeCell ref="B3:H3"/>
    <mergeCell ref="C4:F4"/>
    <mergeCell ref="C5:F5"/>
    <mergeCell ref="E7:F7"/>
    <mergeCell ref="C9:H9"/>
    <mergeCell ref="G11:H11"/>
    <mergeCell ref="C12:D12"/>
    <mergeCell ref="C13:D13"/>
    <mergeCell ref="C32:D32"/>
    <mergeCell ref="C14:D14"/>
    <mergeCell ref="C15:D15"/>
    <mergeCell ref="C26:D26"/>
    <mergeCell ref="C27:D27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B34:E34"/>
    <mergeCell ref="G34:H36"/>
    <mergeCell ref="C35:E35"/>
    <mergeCell ref="C36:E36"/>
    <mergeCell ref="C38:E38"/>
    <mergeCell ref="G38:H38"/>
  </mergeCells>
  <hyperlinks>
    <hyperlink ref="C37" r:id="rId1"/>
    <hyperlink ref="C38" r:id="rId2"/>
  </hyperlinks>
  <pageMargins left="0.7" right="0.7" top="0.75" bottom="0.75" header="0.3" footer="0.3"/>
  <pageSetup scale="80" orientation="landscape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UMAR ETAPA 2 FINAL</vt:lpstr>
      <vt:lpstr>UMAR ETAPA 1 FINAL</vt:lpstr>
      <vt:lpstr>'UMAR ETAPA 1 FINAL'!Área_de_impresión</vt:lpstr>
      <vt:lpstr>'UMAR ETAPA 2 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Ing. Ruth Cruz Ríos</cp:lastModifiedBy>
  <cp:lastPrinted>2021-07-16T17:34:53Z</cp:lastPrinted>
  <dcterms:created xsi:type="dcterms:W3CDTF">2021-03-30T16:05:33Z</dcterms:created>
  <dcterms:modified xsi:type="dcterms:W3CDTF">2021-10-26T19:32:17Z</dcterms:modified>
</cp:coreProperties>
</file>